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allis/chief/Notes/"/>
    </mc:Choice>
  </mc:AlternateContent>
  <xr:revisionPtr revIDLastSave="0" documentId="13_ncr:1_{44CC522F-1ED8-A445-AF3D-152396661AFF}" xr6:coauthVersionLast="47" xr6:coauthVersionMax="47" xr10:uidLastSave="{00000000-0000-0000-0000-000000000000}"/>
  <bookViews>
    <workbookView xWindow="0" yWindow="600" windowWidth="37320" windowHeight="21000" xr2:uid="{00000000-000D-0000-FFFF-FFFF00000000}"/>
  </bookViews>
  <sheets>
    <sheet name="Understanding SAFE Dilution" sheetId="2" r:id="rId1"/>
    <sheet name="Dilution Calculator"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G26" i="1"/>
  <c r="B21" i="1"/>
  <c r="B20" i="1"/>
  <c r="F16" i="1"/>
  <c r="E16" i="1"/>
  <c r="D16" i="1"/>
  <c r="C16" i="1"/>
  <c r="B16" i="1"/>
  <c r="B9" i="1"/>
  <c r="B31" i="1" l="1"/>
  <c r="B28" i="1"/>
  <c r="G25" i="1"/>
  <c r="F25" i="1"/>
  <c r="G24" i="1"/>
  <c r="F24" i="1"/>
  <c r="E24" i="1"/>
  <c r="G23" i="1"/>
  <c r="F23" i="1"/>
  <c r="E23" i="1"/>
  <c r="D23" i="1"/>
  <c r="D22" i="1"/>
  <c r="E22" i="1"/>
  <c r="F21" i="1"/>
  <c r="E21" i="1"/>
  <c r="D21" i="1"/>
  <c r="F22" i="1"/>
  <c r="F20" i="1"/>
  <c r="F28" i="1" s="1"/>
  <c r="D20" i="1"/>
  <c r="D28" i="1" s="1"/>
  <c r="G22" i="1"/>
  <c r="G21" i="1"/>
  <c r="C21" i="1"/>
  <c r="E20" i="1"/>
  <c r="E28" i="1" s="1"/>
  <c r="C20" i="1"/>
  <c r="C28" i="1" s="1"/>
  <c r="G20" i="1"/>
  <c r="C22" i="1"/>
  <c r="G28" i="1" l="1"/>
  <c r="B32" i="1"/>
  <c r="B33" i="1"/>
</calcChain>
</file>

<file path=xl/sharedStrings.xml><?xml version="1.0" encoding="utf-8"?>
<sst xmlns="http://schemas.openxmlformats.org/spreadsheetml/2006/main" count="151" uniqueCount="106">
  <si>
    <t>SAFE Dilution Calculator</t>
  </si>
  <si>
    <t>Companion to Fundraising for the Rest of Us · allisonbyers.com/resources</t>
  </si>
  <si>
    <t xml:space="preserve">  STEP 1 · Starting Cap Table</t>
  </si>
  <si>
    <t>Your Input</t>
  </si>
  <si>
    <t>Notes</t>
  </si>
  <si>
    <t>Founder Ownership</t>
  </si>
  <si>
    <t>Total % owned by all founders at the start</t>
  </si>
  <si>
    <t>Employee Option Pool (ESOP)</t>
  </si>
  <si>
    <t>Equity reserved for future employee grants</t>
  </si>
  <si>
    <t>✓ Total (must equal 100%)</t>
  </si>
  <si>
    <t>⚠ If this doesn't equal 100%, adjust your inputs above</t>
  </si>
  <si>
    <t xml:space="preserve">  STEP 2 · Enter Your Fundraising Rounds  (yellow cells = your inputs)</t>
  </si>
  <si>
    <t>Round 1</t>
  </si>
  <si>
    <t>Round 2</t>
  </si>
  <si>
    <t>Round 3</t>
  </si>
  <si>
    <t>Round 4</t>
  </si>
  <si>
    <t>Round 5</t>
  </si>
  <si>
    <t>Round Type</t>
  </si>
  <si>
    <t>SAFE</t>
  </si>
  <si>
    <t>Convertible Note</t>
  </si>
  <si>
    <t>Priced Round</t>
  </si>
  <si>
    <t>Amount Raised ($)</t>
  </si>
  <si>
    <t>Post-Money Valuation Cap ($)</t>
  </si>
  <si>
    <t>Investor Ownership This Round</t>
  </si>
  <si>
    <t xml:space="preserve">  STEP 3 · Cap Table Evolution  (auto-calculated)</t>
  </si>
  <si>
    <t>Stakeholder</t>
  </si>
  <si>
    <t>Start</t>
  </si>
  <si>
    <t>After Round 1</t>
  </si>
  <si>
    <t>After Round 2</t>
  </si>
  <si>
    <t>After Round 3</t>
  </si>
  <si>
    <t>After Round 4</t>
  </si>
  <si>
    <t>After Round 5</t>
  </si>
  <si>
    <t>Founders</t>
  </si>
  <si>
    <t>ESOP</t>
  </si>
  <si>
    <t>Round 1 Investors</t>
  </si>
  <si>
    <t>Round 2 Investors</t>
  </si>
  <si>
    <t>—</t>
  </si>
  <si>
    <t>Round 3 Investors</t>
  </si>
  <si>
    <t>Round 4 Investors</t>
  </si>
  <si>
    <t>Round 5 Investors</t>
  </si>
  <si>
    <t>TOTAL</t>
  </si>
  <si>
    <t xml:space="preserve">  STEP 4 · Key Metrics Summary</t>
  </si>
  <si>
    <t>Founder Ownership — Start</t>
  </si>
  <si>
    <t>Founder Ownership — Current</t>
  </si>
  <si>
    <t>Reflects the most recent completed round</t>
  </si>
  <si>
    <t>Total Dilution</t>
  </si>
  <si>
    <t>How much founder ownership has been given up</t>
  </si>
  <si>
    <t>Total Capital Raised</t>
  </si>
  <si>
    <t xml:space="preserve">  HOW TO USE THIS WORKSHEET</t>
  </si>
  <si>
    <t>1. Enter your starting founder % and ESOP % in Step 1. They must add up to 100%.</t>
  </si>
  <si>
    <t>2. In Step 2, fill in yellow cells for each funding round: the amount raised and the post-money valuation cap.</t>
  </si>
  <si>
    <t>3. The cap table in Step 3 updates automatically — showing how ownership shifts after each round.</t>
  </si>
  <si>
    <t>4. Step 4 shows your key metrics at a glance: current founder ownership, total dilution, and total capital raised.</t>
  </si>
  <si>
    <t>5. You can use up to 5 rounds. Leave unused round columns blank.</t>
  </si>
  <si>
    <t>Tip: SAFEs don't dilute over time — their % is fixed at conversion. Each new round dilutes all prior stakeholders proportionally.</t>
  </si>
  <si>
    <t>Fundraising for the Rest of Us  ·  Allison Byers  ·  allisonbyers.com/resources</t>
  </si>
  <si>
    <t>Understanding SAFE Dilution</t>
  </si>
  <si>
    <t>A companion to Chapter 10: Fundraising Vehicles  ·  Fundraising for the Rest of Us</t>
  </si>
  <si>
    <t xml:space="preserve">  What This Shows</t>
  </si>
  <si>
    <t>SAFEs are fast and founder-friendly, but they come with a dilution trade-off that's easy to miss. Because SAFE shares don't appear on your cap table until they convert, it's common to raise multiple SAFEs over time without fully tracking how much equity you've promised. When everything converts at once in your first priced round, the cumulative effect can be surprising.</t>
  </si>
  <si>
    <t xml:space="preserve">  The Formula</t>
  </si>
  <si>
    <t>Round Size  ÷  Post-Money Valuation Cap  =  Investor Ownership %</t>
  </si>
  <si>
    <t xml:space="preserve">  Worked Example</t>
  </si>
  <si>
    <t>Here's how ownership shifts across two SAFEs and a priced round — each raise feels manageable on its own, but the cumulative picture looks very different.</t>
  </si>
  <si>
    <t>Starting Point</t>
  </si>
  <si>
    <t xml:space="preserve">  Founders</t>
  </si>
  <si>
    <t>90%</t>
  </si>
  <si>
    <t xml:space="preserve">  Employee Option Pool (ESOP)</t>
  </si>
  <si>
    <t>10%</t>
  </si>
  <si>
    <t>SAFE #1  —  $1M raised  ·  $5M post-money cap  →  20% ownership</t>
  </si>
  <si>
    <t>90% × 80% = 72%</t>
  </si>
  <si>
    <t xml:space="preserve">  ESOP</t>
  </si>
  <si>
    <t>10% × 80% = 8%</t>
  </si>
  <si>
    <t xml:space="preserve">  SAFE #1 Investors</t>
  </si>
  <si>
    <t>20%  ✦ fixed at conversion</t>
  </si>
  <si>
    <t>SAFE #2  —  $1M raised  ·  $10M post-money cap  →  10% ownership</t>
  </si>
  <si>
    <t>90% × 70% = 63%</t>
  </si>
  <si>
    <t>10% × 70% = 7%</t>
  </si>
  <si>
    <t>20%  ✦ unchanged</t>
  </si>
  <si>
    <t xml:space="preserve">  SAFE #2 Investors</t>
  </si>
  <si>
    <t>10%  ✦ fixed at conversion</t>
  </si>
  <si>
    <t>Series A  —  $3M raised  ·  $20M post-money valuation  →  15% ownership</t>
  </si>
  <si>
    <t>90% × 55% = 49.5%</t>
  </si>
  <si>
    <t>10% × 55% = 5.5%</t>
  </si>
  <si>
    <t>10%  ✦ unchanged</t>
  </si>
  <si>
    <t xml:space="preserve">  Series A Investors</t>
  </si>
  <si>
    <t>15%</t>
  </si>
  <si>
    <t xml:space="preserve">  How Ownership Changes Across Rounds</t>
  </si>
  <si>
    <t>Starting</t>
  </si>
  <si>
    <t>After SAFE #1</t>
  </si>
  <si>
    <t>After SAFE #2</t>
  </si>
  <si>
    <t>After Series A</t>
  </si>
  <si>
    <t>72%</t>
  </si>
  <si>
    <t>63%</t>
  </si>
  <si>
    <t>49.5%</t>
  </si>
  <si>
    <t>8%</t>
  </si>
  <si>
    <t>7%</t>
  </si>
  <si>
    <t>5.5%</t>
  </si>
  <si>
    <t>SAFE #1 Investors</t>
  </si>
  <si>
    <t>20%</t>
  </si>
  <si>
    <t>SAFE #2 Investors</t>
  </si>
  <si>
    <t>Series A Investors</t>
  </si>
  <si>
    <t>100%</t>
  </si>
  <si>
    <t xml:space="preserve">  The Key Insight</t>
  </si>
  <si>
    <t>Two raises of $1M each and one raise of $3M later, the founders hold just under 50% of the company. Each individual raise felt manageable. The cumulative picture looks very different.
This isn't a reason to avoid SAFEs — they're an excellent early-stage tool. It's a reason to model the math as you go, not after the fact. Use the calculator tab to run your own numbers.</t>
  </si>
  <si>
    <t>Note: This model reflects post-money SAFEs (the YC standard since 2018), where each investor's ownership % is calculated as investment ÷ post-money cap and remains fixed at that percentage. Pre-money SAFEs use different mechanics.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</si>
</sst>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6" x14ac:knownFonts="1">
    <font>
      <sz val="11"/>
      <color theme="1"/>
      <name val="Calibri"/>
      <family val="2"/>
      <scheme val="minor"/>
    </font>
    <font>
      <b/>
      <sz val="16"/>
      <color rgb="FFFFFFFF"/>
      <name val="Calibri"/>
      <family val="2"/>
    </font>
    <font>
      <i/>
      <sz val="10"/>
      <color rgb="FF999999"/>
      <name val="Calibri"/>
      <family val="2"/>
    </font>
    <font>
      <b/>
      <sz val="11"/>
      <color rgb="FFFFFFFF"/>
      <name val="Calibri"/>
      <family val="2"/>
    </font>
    <font>
      <b/>
      <sz val="10"/>
      <color rgb="FFFFFFFF"/>
      <name val="Calibri"/>
      <family val="2"/>
    </font>
    <font>
      <sz val="11"/>
      <color rgb="FF1A1614"/>
      <name val="Calibri"/>
      <family val="2"/>
    </font>
    <font>
      <b/>
      <sz val="11"/>
      <color rgb="FF1A1614"/>
      <name val="Calibri"/>
      <family val="2"/>
    </font>
    <font>
      <i/>
      <sz val="9"/>
      <color rgb="FF888888"/>
      <name val="Calibri"/>
      <family val="2"/>
    </font>
    <font>
      <sz val="10"/>
      <color rgb="FF1A1614"/>
      <name val="Calibri"/>
      <family val="2"/>
    </font>
    <font>
      <b/>
      <sz val="10"/>
      <color rgb="FF1A1614"/>
      <name val="Calibri"/>
      <family val="2"/>
    </font>
    <font>
      <i/>
      <sz val="10"/>
      <color rgb="FF555555"/>
      <name val="Calibri"/>
      <family val="2"/>
    </font>
    <font>
      <sz val="10"/>
      <color rgb="FFAAAAAA"/>
      <name val="Calibri"/>
      <family val="2"/>
    </font>
    <font>
      <i/>
      <sz val="10"/>
      <color rgb="FF1A1614"/>
      <name val="Calibri"/>
      <family val="2"/>
    </font>
    <font>
      <i/>
      <sz val="9"/>
      <color rgb="FFAAAAAA"/>
      <name val="Calibri"/>
      <family val="2"/>
    </font>
    <font>
      <b/>
      <sz val="12"/>
      <color rgb="FF1A1614"/>
      <name val="Calibri"/>
      <family val="2"/>
    </font>
    <font>
      <i/>
      <sz val="9"/>
      <color rgb="FF1A1614"/>
      <name val="Calibri"/>
      <family val="2"/>
    </font>
  </fonts>
  <fills count="9">
    <fill>
      <patternFill patternType="none"/>
    </fill>
    <fill>
      <patternFill patternType="gray125"/>
    </fill>
    <fill>
      <patternFill patternType="solid">
        <fgColor rgb="FF1A1614"/>
      </patternFill>
    </fill>
    <fill>
      <patternFill patternType="solid">
        <fgColor rgb="FFE6671B"/>
      </patternFill>
    </fill>
    <fill>
      <patternFill patternType="solid">
        <fgColor rgb="FFF7F4F0"/>
      </patternFill>
    </fill>
    <fill>
      <patternFill patternType="solid">
        <fgColor rgb="FFFFF9E6"/>
      </patternFill>
    </fill>
    <fill>
      <patternFill patternType="solid">
        <fgColor rgb="FFF2F2F2"/>
      </patternFill>
    </fill>
    <fill>
      <patternFill patternType="solid">
        <fgColor rgb="FFFFFFFF"/>
      </patternFill>
    </fill>
    <fill>
      <patternFill patternType="solid">
        <fgColor rgb="FFD6EAD6"/>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48">
    <xf numFmtId="0" fontId="0" fillId="0" borderId="0" xfId="0"/>
    <xf numFmtId="0" fontId="4" fillId="2"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9" fontId="6" fillId="5"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9" fontId="9" fillId="6"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0" fillId="6" borderId="1" xfId="0" applyFill="1" applyBorder="1"/>
    <xf numFmtId="164" fontId="9" fillId="5"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165" fontId="9" fillId="6"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165" fontId="9"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165" fontId="8" fillId="4" borderId="1" xfId="0" applyNumberFormat="1" applyFont="1" applyFill="1" applyBorder="1" applyAlignment="1">
      <alignment horizontal="center" vertical="center" wrapText="1"/>
    </xf>
    <xf numFmtId="165" fontId="8"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65" fontId="4" fillId="2" borderId="1"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0" fontId="13" fillId="2" borderId="0" xfId="0" applyFont="1" applyFill="1" applyAlignment="1">
      <alignment horizontal="center" vertical="center" wrapText="1"/>
    </xf>
    <xf numFmtId="0" fontId="0" fillId="0" borderId="0" xfId="0"/>
    <xf numFmtId="0" fontId="3" fillId="3" borderId="1" xfId="0" applyFont="1" applyFill="1" applyBorder="1" applyAlignment="1">
      <alignment horizontal="left" vertical="center" wrapText="1"/>
    </xf>
    <xf numFmtId="0" fontId="1" fillId="2" borderId="0" xfId="0" applyFont="1" applyFill="1" applyAlignment="1">
      <alignment horizontal="center" vertical="center" wrapText="1"/>
    </xf>
    <xf numFmtId="0" fontId="8" fillId="4"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2" fillId="2" borderId="0" xfId="0" applyFont="1" applyFill="1" applyAlignment="1">
      <alignment horizontal="center" vertical="center" wrapText="1"/>
    </xf>
    <xf numFmtId="0" fontId="12" fillId="5"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7" borderId="0" xfId="0" applyFill="1"/>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3" borderId="1" xfId="0" applyFont="1" applyFill="1" applyBorder="1" applyAlignment="1">
      <alignment horizontal="left" vertical="center"/>
    </xf>
    <xf numFmtId="0" fontId="14" fillId="5" borderId="1" xfId="0" applyFont="1" applyFill="1" applyBorder="1" applyAlignment="1">
      <alignment horizontal="center" vertical="center"/>
    </xf>
    <xf numFmtId="0" fontId="4" fillId="2" borderId="1" xfId="0" applyFont="1" applyFill="1" applyBorder="1" applyAlignment="1">
      <alignment horizontal="left" vertical="center"/>
    </xf>
    <xf numFmtId="0" fontId="8" fillId="4" borderId="1" xfId="0" applyFont="1" applyFill="1" applyBorder="1" applyAlignment="1">
      <alignment horizontal="left" vertical="center"/>
    </xf>
    <xf numFmtId="0" fontId="9" fillId="4" borderId="1" xfId="0" applyFont="1" applyFill="1" applyBorder="1" applyAlignment="1">
      <alignment horizontal="left" vertical="center"/>
    </xf>
    <xf numFmtId="0" fontId="12" fillId="5" borderId="1" xfId="0" applyFont="1" applyFill="1" applyBorder="1" applyAlignment="1">
      <alignment horizontal="left" vertical="center"/>
    </xf>
    <xf numFmtId="0" fontId="9" fillId="5" borderId="1" xfId="0" applyFont="1" applyFill="1" applyBorder="1" applyAlignment="1">
      <alignment horizontal="left" vertical="center"/>
    </xf>
    <xf numFmtId="0" fontId="4"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left" vertical="center"/>
    </xf>
    <xf numFmtId="0" fontId="8"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4" fillId="2" borderId="1" xfId="0" applyFont="1" applyFill="1" applyBorder="1" applyAlignment="1">
      <alignment horizontal="left" vertical="center"/>
    </xf>
    <xf numFmtId="0" fontId="15" fillId="6" borderId="1" xfId="0" applyFont="1" applyFill="1" applyBorder="1" applyAlignment="1">
      <alignment horizontal="left" vertical="center" wrapText="1"/>
    </xf>
    <xf numFmtId="0" fontId="13" fillId="2" borderId="0" xfId="0" applyFon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762D-8E1A-EB4E-BB29-7FC67924E315}">
  <sheetPr>
    <pageSetUpPr fitToPage="1"/>
  </sheetPr>
  <dimension ref="A1:E69"/>
  <sheetViews>
    <sheetView tabSelected="1" zoomScale="120" zoomScaleNormal="120" workbookViewId="0">
      <selection activeCell="L19" sqref="L19"/>
    </sheetView>
  </sheetViews>
  <sheetFormatPr baseColWidth="10" defaultColWidth="8.83203125" defaultRowHeight="15" x14ac:dyDescent="0.2"/>
  <cols>
    <col min="1" max="1" width="22" customWidth="1"/>
    <col min="2" max="5" width="18" customWidth="1"/>
  </cols>
  <sheetData>
    <row r="1" spans="1:5" ht="36" customHeight="1" x14ac:dyDescent="0.2">
      <c r="A1" s="31" t="s">
        <v>56</v>
      </c>
      <c r="B1" s="22"/>
      <c r="C1" s="22"/>
      <c r="D1" s="22"/>
      <c r="E1" s="22"/>
    </row>
    <row r="2" spans="1:5" ht="20" customHeight="1" x14ac:dyDescent="0.2">
      <c r="A2" s="32" t="s">
        <v>57</v>
      </c>
      <c r="B2" s="22"/>
      <c r="C2" s="22"/>
      <c r="D2" s="22"/>
      <c r="E2" s="22"/>
    </row>
    <row r="3" spans="1:5" ht="6" customHeight="1" x14ac:dyDescent="0.2">
      <c r="A3" s="30"/>
      <c r="B3" s="22"/>
      <c r="C3" s="22"/>
      <c r="D3" s="22"/>
      <c r="E3" s="22"/>
    </row>
    <row r="4" spans="1:5" ht="24" customHeight="1" x14ac:dyDescent="0.2">
      <c r="A4" s="33" t="s">
        <v>58</v>
      </c>
      <c r="B4" s="22"/>
      <c r="C4" s="22"/>
      <c r="D4" s="22"/>
      <c r="E4" s="22"/>
    </row>
    <row r="5" spans="1:5" ht="52" customHeight="1" x14ac:dyDescent="0.2">
      <c r="A5" s="25" t="s">
        <v>59</v>
      </c>
      <c r="B5" s="22"/>
      <c r="C5" s="22"/>
      <c r="D5" s="22"/>
      <c r="E5" s="22"/>
    </row>
    <row r="6" spans="1:5" ht="6" customHeight="1" x14ac:dyDescent="0.2">
      <c r="A6" s="30"/>
      <c r="B6" s="22"/>
      <c r="C6" s="22"/>
      <c r="D6" s="22"/>
      <c r="E6" s="22"/>
    </row>
    <row r="7" spans="1:5" ht="24" customHeight="1" x14ac:dyDescent="0.2">
      <c r="A7" s="33" t="s">
        <v>60</v>
      </c>
      <c r="B7" s="22"/>
      <c r="C7" s="22"/>
      <c r="D7" s="22"/>
      <c r="E7" s="22"/>
    </row>
    <row r="8" spans="1:5" ht="28" customHeight="1" x14ac:dyDescent="0.2">
      <c r="A8" s="34" t="s">
        <v>61</v>
      </c>
      <c r="B8" s="22"/>
      <c r="C8" s="22"/>
      <c r="D8" s="22"/>
      <c r="E8" s="22"/>
    </row>
    <row r="9" spans="1:5" ht="6" customHeight="1" x14ac:dyDescent="0.2">
      <c r="A9" s="30"/>
      <c r="B9" s="22"/>
      <c r="C9" s="22"/>
      <c r="D9" s="22"/>
      <c r="E9" s="22"/>
    </row>
    <row r="10" spans="1:5" ht="24" customHeight="1" x14ac:dyDescent="0.2">
      <c r="A10" s="33" t="s">
        <v>62</v>
      </c>
      <c r="B10" s="22"/>
      <c r="C10" s="22"/>
      <c r="D10" s="22"/>
      <c r="E10" s="22"/>
    </row>
    <row r="11" spans="1:5" ht="36" customHeight="1" x14ac:dyDescent="0.2">
      <c r="A11" s="25" t="s">
        <v>63</v>
      </c>
      <c r="B11" s="22"/>
      <c r="C11" s="22"/>
      <c r="D11" s="22"/>
      <c r="E11" s="22"/>
    </row>
    <row r="12" spans="1:5" ht="4" customHeight="1" x14ac:dyDescent="0.2">
      <c r="A12" s="30"/>
      <c r="B12" s="22"/>
      <c r="C12" s="22"/>
      <c r="D12" s="22"/>
      <c r="E12" s="22"/>
    </row>
    <row r="13" spans="1:5" ht="22" customHeight="1" x14ac:dyDescent="0.2">
      <c r="A13" s="35" t="s">
        <v>64</v>
      </c>
      <c r="B13" s="22"/>
      <c r="C13" s="22"/>
      <c r="D13" s="22"/>
      <c r="E13" s="22"/>
    </row>
    <row r="14" spans="1:5" ht="20" customHeight="1" x14ac:dyDescent="0.2">
      <c r="A14" s="36" t="s">
        <v>65</v>
      </c>
      <c r="B14" s="37" t="s">
        <v>66</v>
      </c>
      <c r="C14" s="22"/>
      <c r="D14" s="22"/>
      <c r="E14" s="22"/>
    </row>
    <row r="15" spans="1:5" ht="20" customHeight="1" x14ac:dyDescent="0.2">
      <c r="A15" s="36" t="s">
        <v>67</v>
      </c>
      <c r="B15" s="37" t="s">
        <v>68</v>
      </c>
      <c r="C15" s="22"/>
      <c r="D15" s="22"/>
      <c r="E15" s="22"/>
    </row>
    <row r="16" spans="1:5" ht="4" customHeight="1" x14ac:dyDescent="0.2">
      <c r="A16" s="30"/>
      <c r="B16" s="22"/>
      <c r="C16" s="22"/>
      <c r="D16" s="22"/>
      <c r="E16" s="22"/>
    </row>
    <row r="17" spans="1:5" ht="22" customHeight="1" x14ac:dyDescent="0.2">
      <c r="A17" s="35" t="s">
        <v>69</v>
      </c>
      <c r="B17" s="22"/>
      <c r="C17" s="22"/>
      <c r="D17" s="22"/>
      <c r="E17" s="22"/>
    </row>
    <row r="18" spans="1:5" ht="20" customHeight="1" x14ac:dyDescent="0.2">
      <c r="A18" s="36" t="s">
        <v>65</v>
      </c>
      <c r="B18" s="37" t="s">
        <v>70</v>
      </c>
      <c r="C18" s="22"/>
      <c r="D18" s="22"/>
      <c r="E18" s="22"/>
    </row>
    <row r="19" spans="1:5" ht="20" customHeight="1" x14ac:dyDescent="0.2">
      <c r="A19" s="36" t="s">
        <v>71</v>
      </c>
      <c r="B19" s="37" t="s">
        <v>72</v>
      </c>
      <c r="C19" s="22"/>
      <c r="D19" s="22"/>
      <c r="E19" s="22"/>
    </row>
    <row r="20" spans="1:5" ht="20" customHeight="1" x14ac:dyDescent="0.2">
      <c r="A20" s="38" t="s">
        <v>73</v>
      </c>
      <c r="B20" s="39" t="s">
        <v>74</v>
      </c>
      <c r="C20" s="22"/>
      <c r="D20" s="22"/>
      <c r="E20" s="22"/>
    </row>
    <row r="21" spans="1:5" ht="4" customHeight="1" x14ac:dyDescent="0.2">
      <c r="A21" s="30"/>
      <c r="B21" s="22"/>
      <c r="C21" s="22"/>
      <c r="D21" s="22"/>
      <c r="E21" s="22"/>
    </row>
    <row r="22" spans="1:5" ht="22" customHeight="1" x14ac:dyDescent="0.2">
      <c r="A22" s="35" t="s">
        <v>75</v>
      </c>
      <c r="B22" s="22"/>
      <c r="C22" s="22"/>
      <c r="D22" s="22"/>
      <c r="E22" s="22"/>
    </row>
    <row r="23" spans="1:5" ht="20" customHeight="1" x14ac:dyDescent="0.2">
      <c r="A23" s="36" t="s">
        <v>65</v>
      </c>
      <c r="B23" s="37" t="s">
        <v>76</v>
      </c>
      <c r="C23" s="22"/>
      <c r="D23" s="22"/>
      <c r="E23" s="22"/>
    </row>
    <row r="24" spans="1:5" ht="20" customHeight="1" x14ac:dyDescent="0.2">
      <c r="A24" s="36" t="s">
        <v>71</v>
      </c>
      <c r="B24" s="37" t="s">
        <v>77</v>
      </c>
      <c r="C24" s="22"/>
      <c r="D24" s="22"/>
      <c r="E24" s="22"/>
    </row>
    <row r="25" spans="1:5" ht="20" customHeight="1" x14ac:dyDescent="0.2">
      <c r="A25" s="38" t="s">
        <v>73</v>
      </c>
      <c r="B25" s="39" t="s">
        <v>78</v>
      </c>
      <c r="C25" s="22"/>
      <c r="D25" s="22"/>
      <c r="E25" s="22"/>
    </row>
    <row r="26" spans="1:5" ht="20" customHeight="1" x14ac:dyDescent="0.2">
      <c r="A26" s="38" t="s">
        <v>79</v>
      </c>
      <c r="B26" s="39" t="s">
        <v>80</v>
      </c>
      <c r="C26" s="22"/>
      <c r="D26" s="22"/>
      <c r="E26" s="22"/>
    </row>
    <row r="27" spans="1:5" ht="4" customHeight="1" x14ac:dyDescent="0.2">
      <c r="A27" s="30"/>
      <c r="B27" s="22"/>
      <c r="C27" s="22"/>
      <c r="D27" s="22"/>
      <c r="E27" s="22"/>
    </row>
    <row r="28" spans="1:5" ht="22" customHeight="1" x14ac:dyDescent="0.2">
      <c r="A28" s="35" t="s">
        <v>81</v>
      </c>
      <c r="B28" s="22"/>
      <c r="C28" s="22"/>
      <c r="D28" s="22"/>
      <c r="E28" s="22"/>
    </row>
    <row r="29" spans="1:5" ht="20" customHeight="1" x14ac:dyDescent="0.2">
      <c r="A29" s="36" t="s">
        <v>65</v>
      </c>
      <c r="B29" s="37" t="s">
        <v>82</v>
      </c>
      <c r="C29" s="22"/>
      <c r="D29" s="22"/>
      <c r="E29" s="22"/>
    </row>
    <row r="30" spans="1:5" ht="20" customHeight="1" x14ac:dyDescent="0.2">
      <c r="A30" s="36" t="s">
        <v>71</v>
      </c>
      <c r="B30" s="37" t="s">
        <v>83</v>
      </c>
      <c r="C30" s="22"/>
      <c r="D30" s="22"/>
      <c r="E30" s="22"/>
    </row>
    <row r="31" spans="1:5" ht="20" customHeight="1" x14ac:dyDescent="0.2">
      <c r="A31" s="38" t="s">
        <v>73</v>
      </c>
      <c r="B31" s="39" t="s">
        <v>78</v>
      </c>
      <c r="C31" s="22"/>
      <c r="D31" s="22"/>
      <c r="E31" s="22"/>
    </row>
    <row r="32" spans="1:5" ht="20" customHeight="1" x14ac:dyDescent="0.2">
      <c r="A32" s="38" t="s">
        <v>79</v>
      </c>
      <c r="B32" s="39" t="s">
        <v>84</v>
      </c>
      <c r="C32" s="22"/>
      <c r="D32" s="22"/>
      <c r="E32" s="22"/>
    </row>
    <row r="33" spans="1:5" ht="20" customHeight="1" x14ac:dyDescent="0.2">
      <c r="A33" s="38" t="s">
        <v>85</v>
      </c>
      <c r="B33" s="39" t="s">
        <v>86</v>
      </c>
      <c r="C33" s="22"/>
      <c r="D33" s="22"/>
      <c r="E33" s="22"/>
    </row>
    <row r="34" spans="1:5" ht="4" customHeight="1" x14ac:dyDescent="0.2">
      <c r="A34" s="30"/>
      <c r="B34" s="22"/>
      <c r="C34" s="22"/>
      <c r="D34" s="22"/>
      <c r="E34" s="22"/>
    </row>
    <row r="35" spans="1:5" ht="24" customHeight="1" x14ac:dyDescent="0.2">
      <c r="A35" s="33" t="s">
        <v>87</v>
      </c>
      <c r="B35" s="22"/>
      <c r="C35" s="22"/>
      <c r="D35" s="22"/>
      <c r="E35" s="22"/>
    </row>
    <row r="36" spans="1:5" ht="22" customHeight="1" x14ac:dyDescent="0.2">
      <c r="A36" s="40"/>
      <c r="B36" s="40" t="s">
        <v>88</v>
      </c>
      <c r="C36" s="40" t="s">
        <v>89</v>
      </c>
      <c r="D36" s="40" t="s">
        <v>90</v>
      </c>
      <c r="E36" s="40" t="s">
        <v>91</v>
      </c>
    </row>
    <row r="37" spans="1:5" ht="20" customHeight="1" x14ac:dyDescent="0.2">
      <c r="A37" s="36" t="s">
        <v>32</v>
      </c>
      <c r="B37" s="41" t="s">
        <v>66</v>
      </c>
      <c r="C37" s="41" t="s">
        <v>92</v>
      </c>
      <c r="D37" s="41" t="s">
        <v>93</v>
      </c>
      <c r="E37" s="41" t="s">
        <v>94</v>
      </c>
    </row>
    <row r="38" spans="1:5" ht="20" customHeight="1" x14ac:dyDescent="0.2">
      <c r="A38" s="36" t="s">
        <v>33</v>
      </c>
      <c r="B38" s="41" t="s">
        <v>68</v>
      </c>
      <c r="C38" s="41" t="s">
        <v>95</v>
      </c>
      <c r="D38" s="41" t="s">
        <v>96</v>
      </c>
      <c r="E38" s="41" t="s">
        <v>97</v>
      </c>
    </row>
    <row r="39" spans="1:5" ht="20" customHeight="1" x14ac:dyDescent="0.2">
      <c r="A39" s="42" t="s">
        <v>98</v>
      </c>
      <c r="B39" s="43" t="s">
        <v>36</v>
      </c>
      <c r="C39" s="44" t="s">
        <v>99</v>
      </c>
      <c r="D39" s="44" t="s">
        <v>99</v>
      </c>
      <c r="E39" s="44" t="s">
        <v>99</v>
      </c>
    </row>
    <row r="40" spans="1:5" ht="20" customHeight="1" x14ac:dyDescent="0.2">
      <c r="A40" s="42" t="s">
        <v>100</v>
      </c>
      <c r="B40" s="43" t="s">
        <v>36</v>
      </c>
      <c r="C40" s="43" t="s">
        <v>36</v>
      </c>
      <c r="D40" s="44" t="s">
        <v>68</v>
      </c>
      <c r="E40" s="44" t="s">
        <v>68</v>
      </c>
    </row>
    <row r="41" spans="1:5" ht="20" customHeight="1" x14ac:dyDescent="0.2">
      <c r="A41" s="42" t="s">
        <v>101</v>
      </c>
      <c r="B41" s="43" t="s">
        <v>36</v>
      </c>
      <c r="C41" s="43" t="s">
        <v>36</v>
      </c>
      <c r="D41" s="43" t="s">
        <v>36</v>
      </c>
      <c r="E41" s="44" t="s">
        <v>86</v>
      </c>
    </row>
    <row r="42" spans="1:5" ht="20" customHeight="1" x14ac:dyDescent="0.2">
      <c r="A42" s="45" t="s">
        <v>40</v>
      </c>
      <c r="B42" s="40" t="s">
        <v>102</v>
      </c>
      <c r="C42" s="40" t="s">
        <v>102</v>
      </c>
      <c r="D42" s="40" t="s">
        <v>102</v>
      </c>
      <c r="E42" s="40" t="s">
        <v>102</v>
      </c>
    </row>
    <row r="43" spans="1:5" ht="6" customHeight="1" x14ac:dyDescent="0.2">
      <c r="A43" s="30"/>
      <c r="B43" s="22"/>
      <c r="C43" s="22"/>
      <c r="D43" s="22"/>
      <c r="E43" s="22"/>
    </row>
    <row r="44" spans="1:5" ht="24" customHeight="1" x14ac:dyDescent="0.2">
      <c r="A44" s="33" t="s">
        <v>103</v>
      </c>
      <c r="B44" s="22"/>
      <c r="C44" s="22"/>
      <c r="D44" s="22"/>
      <c r="E44" s="22"/>
    </row>
    <row r="45" spans="1:5" ht="72" customHeight="1" x14ac:dyDescent="0.2">
      <c r="A45" s="25" t="s">
        <v>104</v>
      </c>
      <c r="B45" s="22"/>
      <c r="C45" s="22"/>
      <c r="D45" s="22"/>
      <c r="E45" s="22"/>
    </row>
    <row r="46" spans="1:5" ht="4" customHeight="1" x14ac:dyDescent="0.2">
      <c r="A46" s="30"/>
      <c r="B46" s="22"/>
      <c r="C46" s="22"/>
      <c r="D46" s="22"/>
      <c r="E46" s="22"/>
    </row>
    <row r="47" spans="1:5" ht="36" customHeight="1" x14ac:dyDescent="0.2">
      <c r="A47" s="46" t="s">
        <v>105</v>
      </c>
      <c r="B47" s="22"/>
      <c r="C47" s="22"/>
      <c r="D47" s="22"/>
      <c r="E47" s="22"/>
    </row>
    <row r="48" spans="1:5" ht="4" customHeight="1" x14ac:dyDescent="0.2">
      <c r="A48" s="30"/>
      <c r="B48" s="22"/>
      <c r="C48" s="22"/>
      <c r="D48" s="22"/>
      <c r="E48" s="22"/>
    </row>
    <row r="49" spans="1:5" ht="20" customHeight="1" x14ac:dyDescent="0.2">
      <c r="A49" s="47" t="s">
        <v>55</v>
      </c>
      <c r="B49" s="22"/>
      <c r="C49" s="22"/>
      <c r="D49" s="22"/>
      <c r="E49" s="22"/>
    </row>
    <row r="50" spans="1:5" ht="20" customHeight="1" x14ac:dyDescent="0.2"/>
    <row r="51" spans="1:5" ht="20" customHeight="1" x14ac:dyDescent="0.2"/>
    <row r="52" spans="1:5" ht="20" customHeight="1" x14ac:dyDescent="0.2"/>
    <row r="53" spans="1:5" ht="20" customHeight="1" x14ac:dyDescent="0.2"/>
    <row r="54" spans="1:5" ht="20" customHeight="1" x14ac:dyDescent="0.2"/>
    <row r="55" spans="1:5" ht="20" customHeight="1" x14ac:dyDescent="0.2"/>
    <row r="56" spans="1:5" ht="20" customHeight="1" x14ac:dyDescent="0.2"/>
    <row r="57" spans="1:5" ht="20" customHeight="1" x14ac:dyDescent="0.2"/>
    <row r="58" spans="1:5" ht="20" customHeight="1" x14ac:dyDescent="0.2"/>
    <row r="59" spans="1:5" ht="20" customHeight="1" x14ac:dyDescent="0.2"/>
    <row r="60" spans="1:5" ht="20" customHeight="1" x14ac:dyDescent="0.2"/>
    <row r="61" spans="1:5" ht="20" customHeight="1" x14ac:dyDescent="0.2"/>
    <row r="62" spans="1:5" ht="20" customHeight="1" x14ac:dyDescent="0.2"/>
    <row r="63" spans="1:5" ht="20" customHeight="1" x14ac:dyDescent="0.2"/>
    <row r="64" spans="1:5" ht="20" customHeight="1" x14ac:dyDescent="0.2"/>
    <row r="65" ht="20" customHeight="1" x14ac:dyDescent="0.2"/>
    <row r="66" ht="20" customHeight="1" x14ac:dyDescent="0.2"/>
    <row r="67" ht="20" customHeight="1" x14ac:dyDescent="0.2"/>
    <row r="68" ht="20" customHeight="1" x14ac:dyDescent="0.2"/>
    <row r="69" ht="20" customHeight="1" x14ac:dyDescent="0.2"/>
  </sheetData>
  <mergeCells count="42">
    <mergeCell ref="A44:E44"/>
    <mergeCell ref="A45:E45"/>
    <mergeCell ref="A46:E46"/>
    <mergeCell ref="A47:E47"/>
    <mergeCell ref="A48:E48"/>
    <mergeCell ref="A49:E49"/>
    <mergeCell ref="B31:E31"/>
    <mergeCell ref="B32:E32"/>
    <mergeCell ref="B33:E33"/>
    <mergeCell ref="A34:E34"/>
    <mergeCell ref="A35:E35"/>
    <mergeCell ref="A43:E43"/>
    <mergeCell ref="B25:E25"/>
    <mergeCell ref="B26:E26"/>
    <mergeCell ref="A27:E27"/>
    <mergeCell ref="A28:E28"/>
    <mergeCell ref="B29:E29"/>
    <mergeCell ref="B30:E30"/>
    <mergeCell ref="B19:E19"/>
    <mergeCell ref="B20:E20"/>
    <mergeCell ref="A21:E21"/>
    <mergeCell ref="A22:E22"/>
    <mergeCell ref="B23:E23"/>
    <mergeCell ref="B24:E24"/>
    <mergeCell ref="A13:E13"/>
    <mergeCell ref="B14:E14"/>
    <mergeCell ref="B15:E15"/>
    <mergeCell ref="A16:E16"/>
    <mergeCell ref="A17:E17"/>
    <mergeCell ref="B18:E18"/>
    <mergeCell ref="A7:E7"/>
    <mergeCell ref="A8:E8"/>
    <mergeCell ref="A9:E9"/>
    <mergeCell ref="A10:E10"/>
    <mergeCell ref="A11:E11"/>
    <mergeCell ref="A12:E12"/>
    <mergeCell ref="A1:E1"/>
    <mergeCell ref="A2:E2"/>
    <mergeCell ref="A3:E3"/>
    <mergeCell ref="A4:E4"/>
    <mergeCell ref="A5:E5"/>
    <mergeCell ref="A6:E6"/>
  </mergeCell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9"/>
  <sheetViews>
    <sheetView zoomScale="110" zoomScaleNormal="110" workbookViewId="0">
      <pane xSplit="1" ySplit="19" topLeftCell="B20" activePane="bottomRight" state="frozen"/>
      <selection pane="topRight"/>
      <selection pane="bottomLeft"/>
      <selection pane="bottomRight" activeCell="O11" sqref="O11"/>
    </sheetView>
  </sheetViews>
  <sheetFormatPr baseColWidth="10" defaultColWidth="8.83203125" defaultRowHeight="15" x14ac:dyDescent="0.2"/>
  <cols>
    <col min="1" max="1" width="28" customWidth="1"/>
    <col min="2" max="7" width="18" customWidth="1"/>
  </cols>
  <sheetData>
    <row r="1" spans="1:7" ht="36" customHeight="1" x14ac:dyDescent="0.2">
      <c r="A1" s="24" t="s">
        <v>0</v>
      </c>
      <c r="B1" s="22"/>
      <c r="C1" s="22"/>
      <c r="D1" s="22"/>
      <c r="E1" s="22"/>
      <c r="F1" s="22"/>
      <c r="G1" s="22"/>
    </row>
    <row r="2" spans="1:7" ht="20" customHeight="1" x14ac:dyDescent="0.2">
      <c r="A2" s="27" t="s">
        <v>1</v>
      </c>
      <c r="B2" s="22"/>
      <c r="C2" s="22"/>
      <c r="D2" s="22"/>
      <c r="E2" s="22"/>
      <c r="F2" s="22"/>
      <c r="G2" s="22"/>
    </row>
    <row r="3" spans="1:7" ht="8" customHeight="1" x14ac:dyDescent="0.2"/>
    <row r="4" spans="1:7" ht="24" customHeight="1" x14ac:dyDescent="0.2">
      <c r="A4" s="23" t="s">
        <v>2</v>
      </c>
      <c r="B4" s="22"/>
      <c r="C4" s="22"/>
      <c r="D4" s="22"/>
      <c r="E4" s="22"/>
      <c r="F4" s="22"/>
      <c r="G4" s="22"/>
    </row>
    <row r="5" spans="1:7" ht="20" customHeight="1" x14ac:dyDescent="0.2">
      <c r="A5" s="1"/>
      <c r="B5" s="1" t="s">
        <v>3</v>
      </c>
      <c r="C5" s="1" t="s">
        <v>4</v>
      </c>
    </row>
    <row r="6" spans="1:7" ht="20" customHeight="1" x14ac:dyDescent="0.2">
      <c r="A6" s="2" t="s">
        <v>5</v>
      </c>
      <c r="B6" s="3">
        <v>0.9</v>
      </c>
      <c r="C6" s="26" t="s">
        <v>6</v>
      </c>
      <c r="D6" s="22"/>
      <c r="E6" s="22"/>
      <c r="F6" s="22"/>
      <c r="G6" s="22"/>
    </row>
    <row r="7" spans="1:7" ht="20" customHeight="1" x14ac:dyDescent="0.2">
      <c r="A7" s="2" t="s">
        <v>7</v>
      </c>
      <c r="B7" s="3">
        <v>0.1</v>
      </c>
      <c r="C7" s="26" t="s">
        <v>8</v>
      </c>
      <c r="D7" s="22"/>
      <c r="E7" s="22"/>
      <c r="F7" s="22"/>
      <c r="G7" s="22"/>
    </row>
    <row r="8" spans="1:7" ht="6" customHeight="1" x14ac:dyDescent="0.2">
      <c r="A8" s="30"/>
      <c r="B8" s="22"/>
      <c r="C8" s="22"/>
      <c r="D8" s="22"/>
      <c r="E8" s="22"/>
      <c r="F8" s="22"/>
      <c r="G8" s="22"/>
    </row>
    <row r="9" spans="1:7" ht="20" customHeight="1" x14ac:dyDescent="0.2">
      <c r="A9" s="4" t="s">
        <v>9</v>
      </c>
      <c r="B9" s="5">
        <f>B6+B7</f>
        <v>1</v>
      </c>
      <c r="C9" s="26" t="s">
        <v>10</v>
      </c>
      <c r="D9" s="22"/>
      <c r="E9" s="22"/>
      <c r="F9" s="22"/>
      <c r="G9" s="22"/>
    </row>
    <row r="10" spans="1:7" ht="8" customHeight="1" x14ac:dyDescent="0.2"/>
    <row r="11" spans="1:7" ht="24" customHeight="1" x14ac:dyDescent="0.2">
      <c r="A11" s="23" t="s">
        <v>11</v>
      </c>
      <c r="B11" s="22"/>
      <c r="C11" s="22"/>
      <c r="D11" s="22"/>
      <c r="E11" s="22"/>
      <c r="F11" s="22"/>
      <c r="G11" s="22"/>
    </row>
    <row r="12" spans="1:7" ht="20" customHeight="1" x14ac:dyDescent="0.2">
      <c r="A12" s="1"/>
      <c r="B12" s="1" t="s">
        <v>12</v>
      </c>
      <c r="C12" s="1" t="s">
        <v>13</v>
      </c>
      <c r="D12" s="1" t="s">
        <v>14</v>
      </c>
      <c r="E12" s="1" t="s">
        <v>15</v>
      </c>
      <c r="F12" s="1" t="s">
        <v>16</v>
      </c>
      <c r="G12" s="1"/>
    </row>
    <row r="13" spans="1:7" ht="20" customHeight="1" x14ac:dyDescent="0.2">
      <c r="A13" s="2" t="s">
        <v>17</v>
      </c>
      <c r="B13" s="6" t="s">
        <v>18</v>
      </c>
      <c r="C13" s="6" t="s">
        <v>18</v>
      </c>
      <c r="D13" s="6" t="s">
        <v>19</v>
      </c>
      <c r="E13" s="6" t="s">
        <v>20</v>
      </c>
      <c r="F13" s="6" t="s">
        <v>20</v>
      </c>
      <c r="G13" s="7"/>
    </row>
    <row r="14" spans="1:7" ht="20" customHeight="1" x14ac:dyDescent="0.2">
      <c r="A14" s="2" t="s">
        <v>21</v>
      </c>
      <c r="B14" s="8"/>
      <c r="C14" s="8"/>
      <c r="D14" s="8"/>
      <c r="E14" s="8"/>
      <c r="F14" s="8"/>
      <c r="G14" s="7"/>
    </row>
    <row r="15" spans="1:7" ht="20" customHeight="1" x14ac:dyDescent="0.2">
      <c r="A15" s="2" t="s">
        <v>22</v>
      </c>
      <c r="B15" s="8"/>
      <c r="C15" s="8"/>
      <c r="D15" s="8"/>
      <c r="E15" s="8"/>
      <c r="F15" s="8"/>
      <c r="G15" s="7"/>
    </row>
    <row r="16" spans="1:7" ht="20" customHeight="1" x14ac:dyDescent="0.2">
      <c r="A16" s="9" t="s">
        <v>23</v>
      </c>
      <c r="B16" s="10" t="str">
        <f>IF(B15=0,"",B14/B15)</f>
        <v/>
      </c>
      <c r="C16" s="10" t="str">
        <f>IF(C15=0,"",C14/C15)</f>
        <v/>
      </c>
      <c r="D16" s="10" t="str">
        <f>IF(D15=0,"",D14/D15)</f>
        <v/>
      </c>
      <c r="E16" s="10" t="str">
        <f>IF(E15=0,"",E14/E15)</f>
        <v/>
      </c>
      <c r="F16" s="10" t="str">
        <f>IF(F15=0,"",F14/F15)</f>
        <v/>
      </c>
      <c r="G16" s="7"/>
    </row>
    <row r="17" spans="1:7" ht="8" customHeight="1" x14ac:dyDescent="0.2"/>
    <row r="18" spans="1:7" ht="24" customHeight="1" x14ac:dyDescent="0.2">
      <c r="A18" s="23" t="s">
        <v>24</v>
      </c>
      <c r="B18" s="22"/>
      <c r="C18" s="22"/>
      <c r="D18" s="22"/>
      <c r="E18" s="22"/>
      <c r="F18" s="22"/>
      <c r="G18" s="22"/>
    </row>
    <row r="19" spans="1:7" ht="20" customHeight="1" x14ac:dyDescent="0.2">
      <c r="A19" s="1" t="s">
        <v>25</v>
      </c>
      <c r="B19" s="1" t="s">
        <v>26</v>
      </c>
      <c r="C19" s="1" t="s">
        <v>27</v>
      </c>
      <c r="D19" s="1" t="s">
        <v>28</v>
      </c>
      <c r="E19" s="1" t="s">
        <v>29</v>
      </c>
      <c r="F19" s="1" t="s">
        <v>30</v>
      </c>
      <c r="G19" s="1" t="s">
        <v>31</v>
      </c>
    </row>
    <row r="20" spans="1:7" ht="20" customHeight="1" x14ac:dyDescent="0.2">
      <c r="A20" s="11" t="s">
        <v>32</v>
      </c>
      <c r="B20" s="12">
        <f>B6</f>
        <v>0.9</v>
      </c>
      <c r="C20" s="12">
        <f>B6*(1-(IF(B16="",0,B16)))</f>
        <v>0.9</v>
      </c>
      <c r="D20" s="12">
        <f>B6*(1-(IF(B16="",0,B16)+IF(C16="",0,C16)))</f>
        <v>0.9</v>
      </c>
      <c r="E20" s="12">
        <f>B6*(1-(IF(B16="",0,B16)+IF(C16="",0,C16)+IF(D16="",0,D16)))</f>
        <v>0.9</v>
      </c>
      <c r="F20" s="12">
        <f>B6*(1-(IF(B16="",0,B16)+IF(C16="",0,C16)+IF(D16="",0,D16)+IF(E16="",0,E16)))</f>
        <v>0.9</v>
      </c>
      <c r="G20" s="12">
        <f>B6*(1-(IF(B16="",0,B16)+IF(C16="",0,C16)+IF(D16="",0,D16)+IF(E16="",0,E16)+IF(F16="",0,F16)))</f>
        <v>0.9</v>
      </c>
    </row>
    <row r="21" spans="1:7" ht="20" customHeight="1" x14ac:dyDescent="0.2">
      <c r="A21" s="13" t="s">
        <v>33</v>
      </c>
      <c r="B21" s="14">
        <f>B7</f>
        <v>0.1</v>
      </c>
      <c r="C21" s="14">
        <f>B7*(1-(IF(B16="",0,B16)))</f>
        <v>0.1</v>
      </c>
      <c r="D21" s="14">
        <f>B7*(1-(IF(B16="",0,B16)+IF(C16="",0,C16)))</f>
        <v>0.1</v>
      </c>
      <c r="E21" s="14">
        <f>B7*(1-(IF(B16="",0,B16)+IF(C16="",0,C16)+IF(D16="",0,D16)))</f>
        <v>0.1</v>
      </c>
      <c r="F21" s="14">
        <f>B7*(1-(IF(B16="",0,B16)+IF(C16="",0,C16)+IF(D16="",0,D16)+IF(E16="",0,E16)))</f>
        <v>0.1</v>
      </c>
      <c r="G21" s="14">
        <f>B7*(1-(IF(B16="",0,B16)+IF(C16="",0,C16)+IF(D16="",0,D16)+IF(E16="",0,E16)+IF(F16="",0,F16)))</f>
        <v>0.1</v>
      </c>
    </row>
    <row r="22" spans="1:7" ht="20" customHeight="1" x14ac:dyDescent="0.2">
      <c r="A22" s="4" t="s">
        <v>34</v>
      </c>
      <c r="B22" s="16" t="s">
        <v>36</v>
      </c>
      <c r="C22" s="15" t="str">
        <f>IF(B16="","",B16)</f>
        <v/>
      </c>
      <c r="D22" s="15" t="str">
        <f>IF(B16="","",B16)</f>
        <v/>
      </c>
      <c r="E22" s="15" t="str">
        <f>IF(B16="","",B16)</f>
        <v/>
      </c>
      <c r="F22" s="15" t="str">
        <f>IF(B16="","",B16)</f>
        <v/>
      </c>
      <c r="G22" s="15" t="str">
        <f>IF(B16="","",B16)</f>
        <v/>
      </c>
    </row>
    <row r="23" spans="1:7" ht="20" customHeight="1" x14ac:dyDescent="0.2">
      <c r="A23" s="4" t="s">
        <v>35</v>
      </c>
      <c r="B23" s="16" t="s">
        <v>36</v>
      </c>
      <c r="C23" s="16" t="s">
        <v>36</v>
      </c>
      <c r="D23" s="15" t="str">
        <f>IF(C16="","",C16)</f>
        <v/>
      </c>
      <c r="E23" s="15" t="str">
        <f>IF(C16="","",C16)</f>
        <v/>
      </c>
      <c r="F23" s="15" t="str">
        <f>IF(C16="","",C16)</f>
        <v/>
      </c>
      <c r="G23" s="15" t="str">
        <f>IF(C16="","",C16)</f>
        <v/>
      </c>
    </row>
    <row r="24" spans="1:7" ht="20" customHeight="1" x14ac:dyDescent="0.2">
      <c r="A24" s="4" t="s">
        <v>37</v>
      </c>
      <c r="B24" s="16" t="s">
        <v>36</v>
      </c>
      <c r="C24" s="16" t="s">
        <v>36</v>
      </c>
      <c r="D24" s="16" t="s">
        <v>36</v>
      </c>
      <c r="E24" s="15" t="str">
        <f>IF(D16="","",D16)</f>
        <v/>
      </c>
      <c r="F24" s="15" t="str">
        <f>IF(D16="","",D16)</f>
        <v/>
      </c>
      <c r="G24" s="15" t="str">
        <f>IF(D16="","",D16)</f>
        <v/>
      </c>
    </row>
    <row r="25" spans="1:7" ht="20" customHeight="1" x14ac:dyDescent="0.2">
      <c r="A25" s="4" t="s">
        <v>38</v>
      </c>
      <c r="B25" s="16" t="s">
        <v>36</v>
      </c>
      <c r="C25" s="16" t="s">
        <v>36</v>
      </c>
      <c r="D25" s="16" t="s">
        <v>36</v>
      </c>
      <c r="E25" s="16" t="s">
        <v>36</v>
      </c>
      <c r="F25" s="15" t="str">
        <f>IF(E16="","",E16)</f>
        <v/>
      </c>
      <c r="G25" s="15" t="str">
        <f>IF(E16="","",E16)</f>
        <v/>
      </c>
    </row>
    <row r="26" spans="1:7" ht="20" customHeight="1" x14ac:dyDescent="0.2">
      <c r="A26" s="4" t="s">
        <v>39</v>
      </c>
      <c r="B26" s="16" t="s">
        <v>36</v>
      </c>
      <c r="C26" s="16" t="s">
        <v>36</v>
      </c>
      <c r="D26" s="16" t="s">
        <v>36</v>
      </c>
      <c r="E26" s="16" t="s">
        <v>36</v>
      </c>
      <c r="F26" s="16" t="s">
        <v>36</v>
      </c>
      <c r="G26" s="15" t="str">
        <f>IF(F16="","",F16)</f>
        <v/>
      </c>
    </row>
    <row r="27" spans="1:7" ht="20" customHeight="1" x14ac:dyDescent="0.2"/>
    <row r="28" spans="1:7" ht="20" customHeight="1" x14ac:dyDescent="0.2">
      <c r="A28" s="17" t="s">
        <v>40</v>
      </c>
      <c r="B28" s="18">
        <f>SUMPRODUCT(B20:B27)</f>
        <v>1</v>
      </c>
      <c r="C28" s="18">
        <f t="shared" ref="C28:G28" si="0">SUMPRODUCT(C20:C27)</f>
        <v>1</v>
      </c>
      <c r="D28" s="18">
        <f t="shared" si="0"/>
        <v>1</v>
      </c>
      <c r="E28" s="18">
        <f t="shared" si="0"/>
        <v>1</v>
      </c>
      <c r="F28" s="18">
        <f t="shared" si="0"/>
        <v>1</v>
      </c>
      <c r="G28" s="18">
        <f t="shared" si="0"/>
        <v>1</v>
      </c>
    </row>
    <row r="29" spans="1:7" ht="8" customHeight="1" x14ac:dyDescent="0.2"/>
    <row r="30" spans="1:7" ht="24" customHeight="1" x14ac:dyDescent="0.2">
      <c r="A30" s="23" t="s">
        <v>41</v>
      </c>
      <c r="B30" s="22"/>
      <c r="C30" s="22"/>
      <c r="D30" s="22"/>
      <c r="E30" s="22"/>
      <c r="F30" s="22"/>
      <c r="G30" s="22"/>
    </row>
    <row r="31" spans="1:7" ht="20" customHeight="1" x14ac:dyDescent="0.2">
      <c r="A31" s="13" t="s">
        <v>42</v>
      </c>
      <c r="B31" s="19">
        <f>B20</f>
        <v>0.9</v>
      </c>
      <c r="C31" s="29"/>
      <c r="D31" s="22"/>
      <c r="E31" s="22"/>
      <c r="F31" s="22"/>
      <c r="G31" s="22"/>
    </row>
    <row r="32" spans="1:7" ht="20" customHeight="1" x14ac:dyDescent="0.2">
      <c r="A32" s="13" t="s">
        <v>43</v>
      </c>
      <c r="B32" s="19">
        <f>IF(F20&lt;&gt;"",F20,IF(E20&lt;&gt;"",E20,IF(D20&lt;&gt;"",D20,IF(C20&lt;&gt;"",C20,B20))))</f>
        <v>0.9</v>
      </c>
      <c r="C32" s="26" t="s">
        <v>44</v>
      </c>
      <c r="D32" s="22"/>
      <c r="E32" s="22"/>
      <c r="F32" s="22"/>
      <c r="G32" s="22"/>
    </row>
    <row r="33" spans="1:7" ht="20" customHeight="1" x14ac:dyDescent="0.2">
      <c r="A33" s="13" t="s">
        <v>45</v>
      </c>
      <c r="B33" s="19">
        <f>B20-IF(F20&lt;&gt;"",F20,IF(E20&lt;&gt;"",E20,IF(D20&lt;&gt;"",D20,IF(C20&lt;&gt;"",C20,B20))))</f>
        <v>0</v>
      </c>
      <c r="C33" s="26" t="s">
        <v>46</v>
      </c>
      <c r="D33" s="22"/>
      <c r="E33" s="22"/>
      <c r="F33" s="22"/>
      <c r="G33" s="22"/>
    </row>
    <row r="34" spans="1:7" ht="20" customHeight="1" x14ac:dyDescent="0.2">
      <c r="A34" s="13" t="s">
        <v>47</v>
      </c>
      <c r="B34" s="20">
        <f>SUMIF(B14:F14,"&gt;0")</f>
        <v>0</v>
      </c>
      <c r="C34" s="29"/>
      <c r="D34" s="22"/>
      <c r="E34" s="22"/>
      <c r="F34" s="22"/>
      <c r="G34" s="22"/>
    </row>
    <row r="35" spans="1:7" ht="8" customHeight="1" x14ac:dyDescent="0.2"/>
    <row r="36" spans="1:7" ht="24" customHeight="1" x14ac:dyDescent="0.2">
      <c r="A36" s="23" t="s">
        <v>48</v>
      </c>
      <c r="B36" s="22"/>
      <c r="C36" s="22"/>
      <c r="D36" s="22"/>
      <c r="E36" s="22"/>
      <c r="F36" s="22"/>
      <c r="G36" s="22"/>
    </row>
    <row r="37" spans="1:7" ht="20" customHeight="1" x14ac:dyDescent="0.2">
      <c r="A37" s="25" t="s">
        <v>49</v>
      </c>
      <c r="B37" s="22"/>
      <c r="C37" s="22"/>
      <c r="D37" s="22"/>
      <c r="E37" s="22"/>
      <c r="F37" s="22"/>
      <c r="G37" s="22"/>
    </row>
    <row r="38" spans="1:7" ht="20" customHeight="1" x14ac:dyDescent="0.2">
      <c r="A38" s="25" t="s">
        <v>50</v>
      </c>
      <c r="B38" s="22"/>
      <c r="C38" s="22"/>
      <c r="D38" s="22"/>
      <c r="E38" s="22"/>
      <c r="F38" s="22"/>
      <c r="G38" s="22"/>
    </row>
    <row r="39" spans="1:7" ht="20" customHeight="1" x14ac:dyDescent="0.2">
      <c r="A39" s="25" t="s">
        <v>51</v>
      </c>
      <c r="B39" s="22"/>
      <c r="C39" s="22"/>
      <c r="D39" s="22"/>
      <c r="E39" s="22"/>
      <c r="F39" s="22"/>
      <c r="G39" s="22"/>
    </row>
    <row r="40" spans="1:7" ht="20" customHeight="1" x14ac:dyDescent="0.2">
      <c r="A40" s="25" t="s">
        <v>52</v>
      </c>
      <c r="B40" s="22"/>
      <c r="C40" s="22"/>
      <c r="D40" s="22"/>
      <c r="E40" s="22"/>
      <c r="F40" s="22"/>
      <c r="G40" s="22"/>
    </row>
    <row r="41" spans="1:7" ht="20" customHeight="1" x14ac:dyDescent="0.2">
      <c r="A41" s="25" t="s">
        <v>53</v>
      </c>
      <c r="B41" s="22"/>
      <c r="C41" s="22"/>
      <c r="D41" s="22"/>
      <c r="E41" s="22"/>
      <c r="F41" s="22"/>
      <c r="G41" s="22"/>
    </row>
    <row r="42" spans="1:7" ht="20" customHeight="1" x14ac:dyDescent="0.2">
      <c r="A42" s="28" t="s">
        <v>54</v>
      </c>
      <c r="B42" s="22"/>
      <c r="C42" s="22"/>
      <c r="D42" s="22"/>
      <c r="E42" s="22"/>
      <c r="F42" s="22"/>
      <c r="G42" s="22"/>
    </row>
    <row r="43" spans="1:7" ht="20" customHeight="1" x14ac:dyDescent="0.2"/>
    <row r="44" spans="1:7" ht="8" customHeight="1" x14ac:dyDescent="0.2"/>
    <row r="45" spans="1:7" ht="20" customHeight="1" x14ac:dyDescent="0.2">
      <c r="A45" s="21" t="s">
        <v>55</v>
      </c>
      <c r="B45" s="22"/>
      <c r="C45" s="22"/>
      <c r="D45" s="22"/>
      <c r="E45" s="22"/>
      <c r="F45" s="22"/>
      <c r="G45" s="22"/>
    </row>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row r="63" ht="20" customHeight="1" x14ac:dyDescent="0.2"/>
    <row r="64" ht="20" customHeight="1" x14ac:dyDescent="0.2"/>
    <row r="65" ht="20" customHeight="1" x14ac:dyDescent="0.2"/>
    <row r="66" ht="20" customHeight="1" x14ac:dyDescent="0.2"/>
    <row r="67" ht="20" customHeight="1" x14ac:dyDescent="0.2"/>
    <row r="68" ht="20" customHeight="1" x14ac:dyDescent="0.2"/>
    <row r="69" ht="20" customHeight="1" x14ac:dyDescent="0.2"/>
    <row r="70" ht="20" customHeight="1" x14ac:dyDescent="0.2"/>
    <row r="71" ht="20" customHeight="1" x14ac:dyDescent="0.2"/>
    <row r="72" ht="20" customHeight="1" x14ac:dyDescent="0.2"/>
    <row r="73" ht="20" customHeight="1" x14ac:dyDescent="0.2"/>
    <row r="74" ht="20" customHeight="1" x14ac:dyDescent="0.2"/>
    <row r="75" ht="20" customHeight="1" x14ac:dyDescent="0.2"/>
    <row r="76" ht="20" customHeight="1" x14ac:dyDescent="0.2"/>
    <row r="77" ht="20" customHeight="1" x14ac:dyDescent="0.2"/>
    <row r="78" ht="20" customHeight="1" x14ac:dyDescent="0.2"/>
    <row r="79" ht="20" customHeight="1" x14ac:dyDescent="0.2"/>
  </sheetData>
  <mergeCells count="22">
    <mergeCell ref="C6:G6"/>
    <mergeCell ref="A8:G8"/>
    <mergeCell ref="C33:G33"/>
    <mergeCell ref="A4:G4"/>
    <mergeCell ref="A11:G11"/>
    <mergeCell ref="C9:G9"/>
    <mergeCell ref="A45:G45"/>
    <mergeCell ref="A36:G36"/>
    <mergeCell ref="A1:G1"/>
    <mergeCell ref="A41:G41"/>
    <mergeCell ref="A37:G37"/>
    <mergeCell ref="C7:G7"/>
    <mergeCell ref="A18:G18"/>
    <mergeCell ref="C32:G32"/>
    <mergeCell ref="A2:G2"/>
    <mergeCell ref="A42:G42"/>
    <mergeCell ref="A38:G38"/>
    <mergeCell ref="A40:G40"/>
    <mergeCell ref="A39:G39"/>
    <mergeCell ref="A30:G30"/>
    <mergeCell ref="C31:G31"/>
    <mergeCell ref="C34:G34"/>
  </mergeCells>
  <pageMargins left="0.75" right="0.75" top="1" bottom="1" header="0.5" footer="0.5"/>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Understanding SAFE Dilution</vt:lpstr>
      <vt:lpstr>Dilution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Allison Byers</cp:lastModifiedBy>
  <dcterms:created xsi:type="dcterms:W3CDTF">2026-03-09T23:37:25Z</dcterms:created>
  <dcterms:modified xsi:type="dcterms:W3CDTF">2026-03-09T23:51:25Z</dcterms:modified>
</cp:coreProperties>
</file>